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41f142f8ed93e31/Documents/ASSETS/2026/"/>
    </mc:Choice>
  </mc:AlternateContent>
  <xr:revisionPtr revIDLastSave="27" documentId="8_{9DE25872-D35C-4173-A232-CD328A44F572}" xr6:coauthVersionLast="47" xr6:coauthVersionMax="47" xr10:uidLastSave="{BF04F9DD-E0E5-4C37-83D6-BD0DB753A23F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Sheet1!$A$1:$E$47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66" i="1" l="1"/>
  <c r="F57" i="1"/>
  <c r="F58" i="1"/>
  <c r="F59" i="1"/>
  <c r="F60" i="1"/>
  <c r="F61" i="1"/>
  <c r="F62" i="1"/>
  <c r="F63" i="1"/>
  <c r="F64" i="1"/>
  <c r="F66" i="1"/>
  <c r="C43" i="1"/>
  <c r="C61" i="1"/>
  <c r="C64" i="1"/>
  <c r="C60" i="1"/>
  <c r="C51" i="1"/>
  <c r="F56" i="1" l="1"/>
  <c r="F55" i="1" l="1"/>
  <c r="C54" i="1" l="1"/>
  <c r="F54" i="1" s="1"/>
  <c r="F53" i="1"/>
  <c r="F52" i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4" i="1"/>
  <c r="F45" i="1"/>
  <c r="F46" i="1"/>
  <c r="F47" i="1"/>
  <c r="F48" i="1"/>
  <c r="F49" i="1"/>
  <c r="F50" i="1"/>
  <c r="F51" i="1" l="1"/>
  <c r="F43" i="1"/>
  <c r="B86" i="1" s="1"/>
  <c r="B88" i="1"/>
  <c r="B84" i="1"/>
  <c r="B85" i="1"/>
  <c r="B89" i="1"/>
  <c r="B83" i="1"/>
  <c r="B87" i="1"/>
  <c r="B91" i="1" l="1"/>
</calcChain>
</file>

<file path=xl/sharedStrings.xml><?xml version="1.0" encoding="utf-8"?>
<sst xmlns="http://schemas.openxmlformats.org/spreadsheetml/2006/main" count="250" uniqueCount="117">
  <si>
    <t>Location</t>
  </si>
  <si>
    <t>Item description</t>
  </si>
  <si>
    <t xml:space="preserve">Acquisition 
cost </t>
  </si>
  <si>
    <t>Insured</t>
  </si>
  <si>
    <t>Yoxall Road</t>
  </si>
  <si>
    <t>Wooden Bench seat</t>
  </si>
  <si>
    <t>Yes</t>
  </si>
  <si>
    <t>Bus Shelter &amp; Notice Board within (New 2/15)</t>
  </si>
  <si>
    <t>2 Seats</t>
  </si>
  <si>
    <t>2 Sculptures</t>
  </si>
  <si>
    <t>Tree &amp; Tree Guard</t>
  </si>
  <si>
    <t>No</t>
  </si>
  <si>
    <t>1 Notice Board with all weather map, 
1 Notice Board NPC (2/15)</t>
  </si>
  <si>
    <t>Hollybush Road</t>
  </si>
  <si>
    <t>Village Well</t>
  </si>
  <si>
    <t>Elton Close</t>
  </si>
  <si>
    <t>Play equipment - itemised on separate sheet</t>
  </si>
  <si>
    <t>Duffield Lane</t>
  </si>
  <si>
    <t>Gazebo, pump, trough &amp; picnic bench</t>
  </si>
  <si>
    <t>Gates &amp; Fences</t>
  </si>
  <si>
    <t>Carved Sculpture</t>
  </si>
  <si>
    <t>Seat</t>
  </si>
  <si>
    <t>The Green - a parcel of land #</t>
  </si>
  <si>
    <t xml:space="preserve">Entrance to Village </t>
  </si>
  <si>
    <t>Speedwatch Signs &amp; Brackets</t>
  </si>
  <si>
    <t>In Church</t>
  </si>
  <si>
    <t>Framed footpath map</t>
  </si>
  <si>
    <t>5 Well Dressing signs</t>
  </si>
  <si>
    <t>Church Grounds</t>
  </si>
  <si>
    <t>Rooted Christmas Tree</t>
  </si>
  <si>
    <t>Duffield Green</t>
  </si>
  <si>
    <t>Cycle rack</t>
  </si>
  <si>
    <t>Bendall's</t>
  </si>
  <si>
    <t>Marquee</t>
  </si>
  <si>
    <t>Storage box</t>
  </si>
  <si>
    <t>Village signs (4)</t>
  </si>
  <si>
    <t>Centre of Vilage</t>
  </si>
  <si>
    <t>3 Planters</t>
  </si>
  <si>
    <t>Laptop</t>
  </si>
  <si>
    <t>Black &amp; white Bunting</t>
  </si>
  <si>
    <t>Church</t>
  </si>
  <si>
    <t>Projector Screen</t>
  </si>
  <si>
    <t>Memory Stick</t>
  </si>
  <si>
    <t>Laminator/cutter</t>
  </si>
  <si>
    <t>Tablet, Adaptor &amp; connector</t>
  </si>
  <si>
    <t>Projector</t>
  </si>
  <si>
    <t>Various - throughout Village Centre</t>
  </si>
  <si>
    <t>5 Street lighting columns</t>
  </si>
  <si>
    <t>Covered by SCC</t>
  </si>
  <si>
    <t>Throughout Village</t>
  </si>
  <si>
    <t>Trees</t>
  </si>
  <si>
    <t>Riverbank Play Park</t>
  </si>
  <si>
    <t>Picnic tables (2)  &amp; posts</t>
  </si>
  <si>
    <t>Play park matting</t>
  </si>
  <si>
    <t>Entrance to Village</t>
  </si>
  <si>
    <t>Gateways</t>
  </si>
  <si>
    <t>New Village signs</t>
  </si>
  <si>
    <t>Fiona Picketts House - 
Crossroads Cottage, DE13 8SU</t>
  </si>
  <si>
    <t>12 x Grabbers @ 12.99 each</t>
  </si>
  <si>
    <t>12 x Hoops @ £7.99 each</t>
  </si>
  <si>
    <t>Janet Barks Bench</t>
  </si>
  <si>
    <t>Bus Shelter on Yoxall Road</t>
  </si>
  <si>
    <t>Defibrilator</t>
  </si>
  <si>
    <t xml:space="preserve">Total value of Assets </t>
  </si>
  <si>
    <t xml:space="preserve">NPC Assets stored in/on Parishioners  property are insured (if secure) re e-mail of 6/1/15.  </t>
  </si>
  <si>
    <t>Assets</t>
  </si>
  <si>
    <t>Around Village</t>
  </si>
  <si>
    <t>Bendalls</t>
  </si>
  <si>
    <t>Clerk</t>
  </si>
  <si>
    <t>Chair</t>
  </si>
  <si>
    <t xml:space="preserve">Playing field - 2 parcels of land </t>
  </si>
  <si>
    <t>Christmas Lights</t>
  </si>
  <si>
    <t>Clerk's</t>
  </si>
  <si>
    <t>Cllr Sherwoods</t>
  </si>
  <si>
    <t>Electrovle Ltd Portable PS System</t>
  </si>
  <si>
    <t>3 Gazebos from Alan Roberts</t>
  </si>
  <si>
    <t>Octagonal gazebo from Meika Ltd</t>
  </si>
  <si>
    <t>In storage - Bendalls</t>
  </si>
  <si>
    <t>Cllr Bell's</t>
  </si>
  <si>
    <t>Genesis Handheld Speed Device</t>
  </si>
  <si>
    <t>Insurance Category</t>
  </si>
  <si>
    <t>Natural Surfaces</t>
  </si>
  <si>
    <t>Playground Equipment</t>
  </si>
  <si>
    <t>Street Furniture</t>
  </si>
  <si>
    <t>Outside equipment</t>
  </si>
  <si>
    <t>General Contents</t>
  </si>
  <si>
    <t>Office Contents</t>
  </si>
  <si>
    <t>Roost Hill</t>
  </si>
  <si>
    <t>Dog Poo Bin</t>
  </si>
  <si>
    <t>Dark Lane</t>
  </si>
  <si>
    <t>Snow Machine</t>
  </si>
  <si>
    <t>Village Green</t>
  </si>
  <si>
    <t>Cllr Clarkes House</t>
  </si>
  <si>
    <t>Litter Pickers</t>
  </si>
  <si>
    <t>Extension Leads</t>
  </si>
  <si>
    <t>Road Closure Warning Signs</t>
  </si>
  <si>
    <t>2 Planters</t>
  </si>
  <si>
    <t>Flags</t>
  </si>
  <si>
    <t>Cllr Mainwaring's</t>
  </si>
  <si>
    <t>Cllrs</t>
  </si>
  <si>
    <t>Hollybush Lane</t>
  </si>
  <si>
    <t>SID</t>
  </si>
  <si>
    <t>Playpark</t>
  </si>
  <si>
    <t xml:space="preserve">Bench </t>
  </si>
  <si>
    <t xml:space="preserve">Evelyn Kemp Bench </t>
  </si>
  <si>
    <t>Dog Poo Sign</t>
  </si>
  <si>
    <t>Remembrance Poppies</t>
  </si>
  <si>
    <t>Close Road Signs</t>
  </si>
  <si>
    <t>Gazebo</t>
  </si>
  <si>
    <t>ADDIOTNAL FLAG BOUGHT FOR £23.90</t>
  </si>
  <si>
    <t>ADDITIONAL POPPIES £60</t>
  </si>
  <si>
    <t>Banners for Advertising</t>
  </si>
  <si>
    <t>NEW FOR 2025/2026</t>
  </si>
  <si>
    <t>Christmas Baubles &amp; Candy Canes &amp; Star</t>
  </si>
  <si>
    <t>ADDITIONAL STAR £25</t>
  </si>
  <si>
    <t>ADDITIONAL £201 IN LIGHTS</t>
  </si>
  <si>
    <t>This is a complete list of Parish Council Assets as at January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</si>
</sst>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£&quot;* #,##0.00_-;\-&quot;£&quot;* #,##0.00_-;_-&quot;£&quot;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7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/>
    <xf numFmtId="0" fontId="0" fillId="2" borderId="1" xfId="0" applyFill="1" applyBorder="1" applyAlignment="1">
      <alignment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left" vertical="center"/>
    </xf>
    <xf numFmtId="0" fontId="0" fillId="2" borderId="2" xfId="0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3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5" borderId="1" xfId="0" applyFill="1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2" fillId="3" borderId="1" xfId="0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5" borderId="1" xfId="0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4" fontId="0" fillId="2" borderId="0" xfId="0" applyNumberFormat="1" applyFill="1" applyAlignment="1">
      <alignment vertical="center"/>
    </xf>
    <xf numFmtId="0" fontId="0" fillId="0" borderId="2" xfId="0" applyBorder="1" applyAlignment="1">
      <alignment vertical="center"/>
    </xf>
    <xf numFmtId="0" fontId="3" fillId="0" borderId="0" xfId="0" applyFont="1"/>
    <xf numFmtId="0" fontId="0" fillId="0" borderId="4" xfId="0" applyBorder="1"/>
    <xf numFmtId="0" fontId="0" fillId="0" borderId="5" xfId="0" applyBorder="1"/>
    <xf numFmtId="0" fontId="0" fillId="0" borderId="0" xfId="0" applyAlignment="1">
      <alignment wrapText="1"/>
    </xf>
    <xf numFmtId="0" fontId="0" fillId="2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1" xfId="0" applyFill="1" applyBorder="1" applyAlignment="1">
      <alignment vertical="center"/>
    </xf>
    <xf numFmtId="0" fontId="0" fillId="11" borderId="2" xfId="0" applyFill="1" applyBorder="1" applyAlignment="1">
      <alignment vertical="center"/>
    </xf>
    <xf numFmtId="0" fontId="2" fillId="4" borderId="2" xfId="0" applyFont="1" applyFill="1" applyBorder="1" applyAlignment="1">
      <alignment vertical="center" wrapText="1"/>
    </xf>
    <xf numFmtId="0" fontId="0" fillId="12" borderId="1" xfId="0" applyFill="1" applyBorder="1" applyAlignment="1">
      <alignment vertical="center"/>
    </xf>
    <xf numFmtId="0" fontId="0" fillId="12" borderId="2" xfId="0" applyFill="1" applyBorder="1" applyAlignment="1">
      <alignment vertical="center"/>
    </xf>
    <xf numFmtId="44" fontId="1" fillId="0" borderId="1" xfId="1" applyFont="1" applyBorder="1" applyAlignment="1">
      <alignment horizontal="right" vertical="center" wrapText="1"/>
    </xf>
    <xf numFmtId="44" fontId="0" fillId="2" borderId="1" xfId="1" applyFont="1" applyFill="1" applyBorder="1" applyAlignment="1">
      <alignment horizontal="right" vertical="center"/>
    </xf>
    <xf numFmtId="44" fontId="2" fillId="2" borderId="1" xfId="1" applyFont="1" applyFill="1" applyBorder="1" applyAlignment="1">
      <alignment horizontal="right" vertical="center"/>
    </xf>
    <xf numFmtId="44" fontId="0" fillId="2" borderId="1" xfId="1" applyFont="1" applyFill="1" applyBorder="1" applyAlignment="1">
      <alignment horizontal="right" vertical="center" wrapText="1"/>
    </xf>
    <xf numFmtId="44" fontId="0" fillId="4" borderId="1" xfId="1" applyFont="1" applyFill="1" applyBorder="1" applyAlignment="1">
      <alignment horizontal="right" vertical="center"/>
    </xf>
    <xf numFmtId="44" fontId="0" fillId="5" borderId="1" xfId="1" applyFont="1" applyFill="1" applyBorder="1" applyAlignment="1">
      <alignment horizontal="right" vertical="center"/>
    </xf>
    <xf numFmtId="44" fontId="2" fillId="3" borderId="1" xfId="1" applyFont="1" applyFill="1" applyBorder="1" applyAlignment="1">
      <alignment horizontal="right" vertical="center"/>
    </xf>
    <xf numFmtId="44" fontId="0" fillId="0" borderId="1" xfId="1" applyFont="1" applyFill="1" applyBorder="1" applyAlignment="1">
      <alignment horizontal="right" vertical="center"/>
    </xf>
    <xf numFmtId="44" fontId="0" fillId="0" borderId="1" xfId="1" applyFont="1" applyBorder="1" applyAlignment="1">
      <alignment horizontal="right" vertical="center"/>
    </xf>
    <xf numFmtId="44" fontId="0" fillId="11" borderId="1" xfId="1" applyFont="1" applyFill="1" applyBorder="1" applyAlignment="1">
      <alignment horizontal="right" vertical="center"/>
    </xf>
    <xf numFmtId="44" fontId="0" fillId="12" borderId="1" xfId="1" applyFont="1" applyFill="1" applyBorder="1" applyAlignment="1">
      <alignment horizontal="right" vertical="center"/>
    </xf>
    <xf numFmtId="44" fontId="1" fillId="0" borderId="0" xfId="1" applyFont="1" applyBorder="1" applyAlignment="1">
      <alignment horizontal="right"/>
    </xf>
    <xf numFmtId="44" fontId="0" fillId="0" borderId="0" xfId="1" applyFont="1" applyBorder="1" applyAlignment="1">
      <alignment horizontal="right"/>
    </xf>
    <xf numFmtId="44" fontId="0" fillId="0" borderId="0" xfId="1" applyFont="1" applyAlignment="1">
      <alignment horizontal="right"/>
    </xf>
    <xf numFmtId="44" fontId="0" fillId="0" borderId="0" xfId="0" applyNumberFormat="1" applyAlignment="1">
      <alignment vertical="center"/>
    </xf>
    <xf numFmtId="44" fontId="0" fillId="0" borderId="0" xfId="1" applyFont="1" applyAlignment="1">
      <alignment vertical="center"/>
    </xf>
    <xf numFmtId="44" fontId="0" fillId="0" borderId="0" xfId="0" applyNumberFormat="1"/>
    <xf numFmtId="0" fontId="0" fillId="0" borderId="0" xfId="0" applyAlignment="1">
      <alignment vertical="top"/>
    </xf>
    <xf numFmtId="44" fontId="0" fillId="0" borderId="0" xfId="1" applyFont="1" applyBorder="1" applyAlignment="1">
      <alignment horizontal="right" vertical="center"/>
    </xf>
    <xf numFmtId="0" fontId="0" fillId="13" borderId="1" xfId="0" applyFill="1" applyBorder="1" applyAlignment="1">
      <alignment vertical="center"/>
    </xf>
    <xf numFmtId="0" fontId="0" fillId="13" borderId="2" xfId="0" applyFill="1" applyBorder="1" applyAlignment="1">
      <alignment vertical="center"/>
    </xf>
    <xf numFmtId="44" fontId="0" fillId="13" borderId="1" xfId="1" applyFont="1" applyFill="1" applyBorder="1" applyAlignment="1">
      <alignment horizontal="right" vertical="center"/>
    </xf>
    <xf numFmtId="0" fontId="0" fillId="9" borderId="1" xfId="0" applyFill="1" applyBorder="1" applyAlignment="1">
      <alignment vertical="center"/>
    </xf>
    <xf numFmtId="44" fontId="0" fillId="9" borderId="1" xfId="1" applyFont="1" applyFill="1" applyBorder="1" applyAlignment="1">
      <alignment horizontal="right" vertical="center"/>
    </xf>
    <xf numFmtId="0" fontId="0" fillId="14" borderId="1" xfId="0" applyFill="1" applyBorder="1" applyAlignment="1">
      <alignment vertical="center"/>
    </xf>
    <xf numFmtId="44" fontId="0" fillId="14" borderId="1" xfId="1" applyFont="1" applyFill="1" applyBorder="1" applyAlignment="1">
      <alignment horizontal="right" vertical="center"/>
    </xf>
    <xf numFmtId="0" fontId="0" fillId="10" borderId="1" xfId="0" applyFill="1" applyBorder="1" applyAlignment="1">
      <alignment vertical="center"/>
    </xf>
    <xf numFmtId="44" fontId="0" fillId="10" borderId="1" xfId="1" applyFont="1" applyFill="1" applyBorder="1" applyAlignment="1">
      <alignment horizontal="right" vertical="center"/>
    </xf>
    <xf numFmtId="44" fontId="0" fillId="3" borderId="1" xfId="1" applyFont="1" applyFill="1" applyBorder="1" applyAlignment="1">
      <alignment horizontal="right" vertical="center"/>
    </xf>
    <xf numFmtId="0" fontId="0" fillId="9" borderId="0" xfId="0" applyFill="1" applyBorder="1" applyAlignment="1">
      <alignment vertical="center"/>
    </xf>
    <xf numFmtId="44" fontId="0" fillId="9" borderId="0" xfId="1" applyFont="1" applyFill="1" applyBorder="1" applyAlignment="1">
      <alignment horizontal="right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36"/>
  <sheetViews>
    <sheetView tabSelected="1" topLeftCell="A48" zoomScale="68" zoomScaleNormal="68" workbookViewId="0">
      <selection activeCell="C67" sqref="C67"/>
    </sheetView>
  </sheetViews>
  <sheetFormatPr defaultColWidth="9.109375" defaultRowHeight="14.4" x14ac:dyDescent="0.3"/>
  <cols>
    <col min="1" max="1" width="84.88671875" bestFit="1" customWidth="1"/>
    <col min="2" max="2" width="60.88671875" bestFit="1" customWidth="1"/>
    <col min="3" max="3" width="13.6640625" style="54" bestFit="1" customWidth="1"/>
    <col min="4" max="4" width="10.109375" customWidth="1"/>
    <col min="5" max="5" width="21.6640625" bestFit="1" customWidth="1"/>
    <col min="6" max="6" width="14.88671875" bestFit="1" customWidth="1"/>
    <col min="8" max="8" width="41.6640625" bestFit="1" customWidth="1"/>
  </cols>
  <sheetData>
    <row r="1" spans="1:8" s="3" customFormat="1" ht="48.75" customHeight="1" x14ac:dyDescent="0.3">
      <c r="A1" s="1" t="s">
        <v>0</v>
      </c>
      <c r="B1" s="2" t="s">
        <v>1</v>
      </c>
      <c r="C1" s="41" t="s">
        <v>2</v>
      </c>
      <c r="D1" s="1" t="s">
        <v>3</v>
      </c>
      <c r="E1" s="3" t="s">
        <v>80</v>
      </c>
      <c r="H1" s="58"/>
    </row>
    <row r="2" spans="1:8" s="6" customFormat="1" ht="18" customHeight="1" x14ac:dyDescent="0.3">
      <c r="A2" s="4" t="s">
        <v>4</v>
      </c>
      <c r="B2" s="5" t="s">
        <v>5</v>
      </c>
      <c r="C2" s="42">
        <v>20</v>
      </c>
      <c r="D2" s="4" t="s">
        <v>6</v>
      </c>
      <c r="E2" s="6" t="s">
        <v>83</v>
      </c>
      <c r="F2" s="55">
        <f>C2</f>
        <v>20</v>
      </c>
      <c r="H2" s="58"/>
    </row>
    <row r="3" spans="1:8" s="6" customFormat="1" ht="30" customHeight="1" x14ac:dyDescent="0.3">
      <c r="A3" s="7" t="s">
        <v>4</v>
      </c>
      <c r="B3" s="8" t="s">
        <v>7</v>
      </c>
      <c r="C3" s="43">
        <v>5000</v>
      </c>
      <c r="D3" s="4" t="s">
        <v>6</v>
      </c>
      <c r="E3" s="6" t="s">
        <v>83</v>
      </c>
      <c r="F3" s="55">
        <f t="shared" ref="F3:F64" si="0">C3</f>
        <v>5000</v>
      </c>
      <c r="H3" s="58"/>
    </row>
    <row r="4" spans="1:8" s="6" customFormat="1" ht="18" customHeight="1" x14ac:dyDescent="0.3">
      <c r="A4" s="4" t="s">
        <v>4</v>
      </c>
      <c r="B4" s="9" t="s">
        <v>8</v>
      </c>
      <c r="C4" s="42">
        <v>40</v>
      </c>
      <c r="D4" s="4" t="s">
        <v>6</v>
      </c>
      <c r="E4" s="6" t="s">
        <v>83</v>
      </c>
      <c r="F4" s="55">
        <f t="shared" si="0"/>
        <v>40</v>
      </c>
      <c r="H4" s="58"/>
    </row>
    <row r="5" spans="1:8" s="6" customFormat="1" ht="18" customHeight="1" x14ac:dyDescent="0.3">
      <c r="A5" s="4" t="s">
        <v>4</v>
      </c>
      <c r="B5" s="9" t="s">
        <v>9</v>
      </c>
      <c r="C5" s="42">
        <v>20</v>
      </c>
      <c r="D5" s="4" t="s">
        <v>6</v>
      </c>
      <c r="E5" s="6" t="s">
        <v>83</v>
      </c>
      <c r="F5" s="55">
        <f t="shared" si="0"/>
        <v>20</v>
      </c>
      <c r="H5" s="58"/>
    </row>
    <row r="6" spans="1:8" s="6" customFormat="1" ht="18" customHeight="1" x14ac:dyDescent="0.3">
      <c r="A6" s="4" t="s">
        <v>4</v>
      </c>
      <c r="B6" s="9" t="s">
        <v>10</v>
      </c>
      <c r="C6" s="42">
        <v>50</v>
      </c>
      <c r="D6" s="4" t="s">
        <v>6</v>
      </c>
      <c r="E6" s="6" t="s">
        <v>83</v>
      </c>
      <c r="F6" s="55">
        <f t="shared" si="0"/>
        <v>50</v>
      </c>
      <c r="H6" s="58"/>
    </row>
    <row r="7" spans="1:8" s="6" customFormat="1" ht="30.6" customHeight="1" x14ac:dyDescent="0.3">
      <c r="A7" s="4" t="s">
        <v>4</v>
      </c>
      <c r="B7" s="8" t="s">
        <v>12</v>
      </c>
      <c r="C7" s="42">
        <v>1500</v>
      </c>
      <c r="D7" s="4" t="s">
        <v>6</v>
      </c>
      <c r="E7" s="6" t="s">
        <v>83</v>
      </c>
      <c r="F7" s="55">
        <f t="shared" si="0"/>
        <v>1500</v>
      </c>
      <c r="H7" s="58"/>
    </row>
    <row r="8" spans="1:8" s="6" customFormat="1" ht="18" customHeight="1" x14ac:dyDescent="0.3">
      <c r="A8" s="4" t="s">
        <v>13</v>
      </c>
      <c r="B8" s="9" t="s">
        <v>14</v>
      </c>
      <c r="C8" s="42">
        <v>5000</v>
      </c>
      <c r="D8" s="4" t="s">
        <v>6</v>
      </c>
      <c r="E8" s="6" t="s">
        <v>83</v>
      </c>
      <c r="F8" s="55">
        <f t="shared" si="0"/>
        <v>5000</v>
      </c>
      <c r="H8" s="58"/>
    </row>
    <row r="9" spans="1:8" s="6" customFormat="1" ht="18" customHeight="1" x14ac:dyDescent="0.3">
      <c r="A9" s="4" t="s">
        <v>15</v>
      </c>
      <c r="B9" s="8" t="s">
        <v>70</v>
      </c>
      <c r="C9" s="42">
        <v>5250</v>
      </c>
      <c r="D9" s="4" t="s">
        <v>6</v>
      </c>
      <c r="E9" s="6" t="s">
        <v>81</v>
      </c>
      <c r="F9" s="55">
        <f t="shared" si="0"/>
        <v>5250</v>
      </c>
      <c r="H9" s="58"/>
    </row>
    <row r="10" spans="1:8" s="6" customFormat="1" x14ac:dyDescent="0.3">
      <c r="A10" s="4" t="s">
        <v>15</v>
      </c>
      <c r="B10" s="8" t="s">
        <v>16</v>
      </c>
      <c r="C10" s="42">
        <v>67000</v>
      </c>
      <c r="D10" s="4" t="s">
        <v>6</v>
      </c>
      <c r="E10" s="6" t="s">
        <v>82</v>
      </c>
      <c r="F10" s="55">
        <f t="shared" si="0"/>
        <v>67000</v>
      </c>
      <c r="H10" s="58"/>
    </row>
    <row r="11" spans="1:8" s="6" customFormat="1" ht="18" customHeight="1" x14ac:dyDescent="0.3">
      <c r="A11" s="4" t="s">
        <v>17</v>
      </c>
      <c r="B11" s="8" t="s">
        <v>18</v>
      </c>
      <c r="C11" s="42">
        <v>5000</v>
      </c>
      <c r="D11" s="4" t="s">
        <v>6</v>
      </c>
      <c r="E11" s="6" t="s">
        <v>83</v>
      </c>
      <c r="F11" s="55">
        <f t="shared" si="0"/>
        <v>5000</v>
      </c>
      <c r="H11" s="58"/>
    </row>
    <row r="12" spans="1:8" s="6" customFormat="1" ht="18" customHeight="1" x14ac:dyDescent="0.3">
      <c r="A12" s="4" t="s">
        <v>17</v>
      </c>
      <c r="B12" s="8" t="s">
        <v>19</v>
      </c>
      <c r="C12" s="42">
        <v>20</v>
      </c>
      <c r="D12" s="4" t="s">
        <v>6</v>
      </c>
      <c r="E12" s="6" t="s">
        <v>19</v>
      </c>
      <c r="F12" s="55">
        <f t="shared" si="0"/>
        <v>20</v>
      </c>
      <c r="H12" s="58"/>
    </row>
    <row r="13" spans="1:8" s="6" customFormat="1" ht="18" customHeight="1" x14ac:dyDescent="0.3">
      <c r="A13" s="4" t="s">
        <v>17</v>
      </c>
      <c r="B13" s="8" t="s">
        <v>20</v>
      </c>
      <c r="C13" s="42">
        <v>20</v>
      </c>
      <c r="D13" s="4" t="s">
        <v>6</v>
      </c>
      <c r="E13" s="6" t="s">
        <v>83</v>
      </c>
      <c r="F13" s="55">
        <f t="shared" si="0"/>
        <v>20</v>
      </c>
      <c r="H13" s="58"/>
    </row>
    <row r="14" spans="1:8" s="6" customFormat="1" ht="18" customHeight="1" x14ac:dyDescent="0.3">
      <c r="A14" s="4" t="s">
        <v>17</v>
      </c>
      <c r="B14" s="8" t="s">
        <v>21</v>
      </c>
      <c r="C14" s="42">
        <v>20</v>
      </c>
      <c r="D14" s="4" t="s">
        <v>6</v>
      </c>
      <c r="E14" s="6" t="s">
        <v>83</v>
      </c>
      <c r="F14" s="55">
        <f t="shared" si="0"/>
        <v>20</v>
      </c>
      <c r="H14" s="58"/>
    </row>
    <row r="15" spans="1:8" s="6" customFormat="1" ht="18" customHeight="1" x14ac:dyDescent="0.3">
      <c r="A15" s="4" t="s">
        <v>17</v>
      </c>
      <c r="B15" s="8" t="s">
        <v>22</v>
      </c>
      <c r="C15" s="42">
        <v>0</v>
      </c>
      <c r="D15" s="4"/>
      <c r="E15" s="6" t="s">
        <v>81</v>
      </c>
      <c r="F15" s="55">
        <f t="shared" si="0"/>
        <v>0</v>
      </c>
      <c r="H15" s="58"/>
    </row>
    <row r="16" spans="1:8" s="6" customFormat="1" ht="18" customHeight="1" x14ac:dyDescent="0.3">
      <c r="A16" s="10" t="s">
        <v>23</v>
      </c>
      <c r="B16" s="4" t="s">
        <v>24</v>
      </c>
      <c r="C16" s="44">
        <v>100</v>
      </c>
      <c r="D16" s="4"/>
      <c r="E16" s="6" t="s">
        <v>83</v>
      </c>
      <c r="F16" s="55">
        <f t="shared" si="0"/>
        <v>100</v>
      </c>
      <c r="H16" s="58"/>
    </row>
    <row r="17" spans="1:8" s="6" customFormat="1" ht="18" customHeight="1" x14ac:dyDescent="0.3">
      <c r="A17" s="4" t="s">
        <v>25</v>
      </c>
      <c r="B17" s="8" t="s">
        <v>26</v>
      </c>
      <c r="C17" s="42">
        <v>200</v>
      </c>
      <c r="D17" s="4" t="s">
        <v>6</v>
      </c>
      <c r="E17" s="6" t="s">
        <v>83</v>
      </c>
      <c r="F17" s="55">
        <f t="shared" si="0"/>
        <v>200</v>
      </c>
      <c r="H17" s="58"/>
    </row>
    <row r="18" spans="1:8" s="6" customFormat="1" ht="18" customHeight="1" x14ac:dyDescent="0.3">
      <c r="A18" s="14" t="s">
        <v>77</v>
      </c>
      <c r="B18" s="38" t="s">
        <v>27</v>
      </c>
      <c r="C18" s="45">
        <v>100</v>
      </c>
      <c r="D18" s="14" t="s">
        <v>6</v>
      </c>
      <c r="E18" s="6" t="s">
        <v>83</v>
      </c>
      <c r="F18" s="55">
        <f t="shared" si="0"/>
        <v>100</v>
      </c>
      <c r="H18" s="58"/>
    </row>
    <row r="19" spans="1:8" s="6" customFormat="1" ht="18" customHeight="1" x14ac:dyDescent="0.3">
      <c r="A19" s="4" t="s">
        <v>28</v>
      </c>
      <c r="B19" s="8" t="s">
        <v>29</v>
      </c>
      <c r="C19" s="42">
        <v>230</v>
      </c>
      <c r="D19" s="4" t="s">
        <v>11</v>
      </c>
      <c r="E19" s="6" t="s">
        <v>83</v>
      </c>
      <c r="F19" s="55">
        <f t="shared" si="0"/>
        <v>230</v>
      </c>
      <c r="H19" s="58"/>
    </row>
    <row r="20" spans="1:8" s="6" customFormat="1" ht="18" customHeight="1" x14ac:dyDescent="0.3">
      <c r="A20" s="12" t="s">
        <v>30</v>
      </c>
      <c r="B20" s="4" t="s">
        <v>31</v>
      </c>
      <c r="C20" s="42">
        <v>85</v>
      </c>
      <c r="D20" s="4" t="s">
        <v>6</v>
      </c>
      <c r="E20" s="6" t="s">
        <v>83</v>
      </c>
      <c r="F20" s="55">
        <f t="shared" si="0"/>
        <v>85</v>
      </c>
      <c r="H20" s="58"/>
    </row>
    <row r="21" spans="1:8" s="6" customFormat="1" ht="18" customHeight="1" x14ac:dyDescent="0.3">
      <c r="A21" s="4" t="s">
        <v>4</v>
      </c>
      <c r="B21" s="4" t="s">
        <v>31</v>
      </c>
      <c r="C21" s="42">
        <v>85</v>
      </c>
      <c r="D21" s="4" t="s">
        <v>6</v>
      </c>
      <c r="E21" s="6" t="s">
        <v>83</v>
      </c>
      <c r="F21" s="55">
        <f t="shared" si="0"/>
        <v>85</v>
      </c>
      <c r="H21" s="58"/>
    </row>
    <row r="22" spans="1:8" s="6" customFormat="1" ht="18" customHeight="1" x14ac:dyDescent="0.3">
      <c r="A22" s="13" t="s">
        <v>32</v>
      </c>
      <c r="B22" s="14" t="s">
        <v>33</v>
      </c>
      <c r="C22" s="45">
        <v>1125</v>
      </c>
      <c r="D22" s="14" t="s">
        <v>6</v>
      </c>
      <c r="E22" s="6" t="s">
        <v>84</v>
      </c>
      <c r="F22" s="55">
        <f t="shared" si="0"/>
        <v>1125</v>
      </c>
      <c r="H22" s="58"/>
    </row>
    <row r="23" spans="1:8" s="6" customFormat="1" ht="18" customHeight="1" x14ac:dyDescent="0.3">
      <c r="A23" s="14" t="s">
        <v>32</v>
      </c>
      <c r="B23" s="14" t="s">
        <v>34</v>
      </c>
      <c r="C23" s="45">
        <v>110</v>
      </c>
      <c r="D23" s="14" t="s">
        <v>6</v>
      </c>
      <c r="E23" s="6" t="s">
        <v>85</v>
      </c>
      <c r="F23" s="55">
        <f t="shared" si="0"/>
        <v>110</v>
      </c>
      <c r="H23" s="58"/>
    </row>
    <row r="24" spans="1:8" s="6" customFormat="1" ht="18" customHeight="1" x14ac:dyDescent="0.3">
      <c r="A24" s="14" t="s">
        <v>32</v>
      </c>
      <c r="B24" s="14" t="s">
        <v>35</v>
      </c>
      <c r="C24" s="45">
        <v>1125</v>
      </c>
      <c r="D24" s="14" t="s">
        <v>6</v>
      </c>
      <c r="E24" s="6" t="s">
        <v>83</v>
      </c>
      <c r="F24" s="55">
        <f t="shared" si="0"/>
        <v>1125</v>
      </c>
      <c r="H24" s="58"/>
    </row>
    <row r="25" spans="1:8" s="6" customFormat="1" ht="18" customHeight="1" x14ac:dyDescent="0.3">
      <c r="A25" s="4" t="s">
        <v>36</v>
      </c>
      <c r="B25" s="12" t="s">
        <v>37</v>
      </c>
      <c r="C25" s="42">
        <v>515</v>
      </c>
      <c r="D25" s="4" t="s">
        <v>6</v>
      </c>
      <c r="E25" s="6" t="s">
        <v>83</v>
      </c>
      <c r="F25" s="55">
        <f t="shared" si="0"/>
        <v>515</v>
      </c>
      <c r="H25" s="58"/>
    </row>
    <row r="26" spans="1:8" s="6" customFormat="1" ht="18" customHeight="1" x14ac:dyDescent="0.3">
      <c r="A26" s="15" t="s">
        <v>72</v>
      </c>
      <c r="B26" s="15" t="s">
        <v>38</v>
      </c>
      <c r="C26" s="46">
        <v>504</v>
      </c>
      <c r="D26" s="15" t="s">
        <v>6</v>
      </c>
      <c r="E26" s="6" t="s">
        <v>86</v>
      </c>
      <c r="F26" s="55">
        <f t="shared" si="0"/>
        <v>504</v>
      </c>
      <c r="H26" s="58"/>
    </row>
    <row r="27" spans="1:8" s="6" customFormat="1" ht="18" customHeight="1" x14ac:dyDescent="0.3">
      <c r="A27" s="14" t="s">
        <v>32</v>
      </c>
      <c r="B27" s="16" t="s">
        <v>39</v>
      </c>
      <c r="C27" s="45">
        <v>20</v>
      </c>
      <c r="D27" s="14" t="s">
        <v>6</v>
      </c>
      <c r="E27" s="6" t="s">
        <v>84</v>
      </c>
      <c r="F27" s="55">
        <f t="shared" si="0"/>
        <v>20</v>
      </c>
      <c r="H27" s="58"/>
    </row>
    <row r="28" spans="1:8" s="6" customFormat="1" ht="18" customHeight="1" x14ac:dyDescent="0.3">
      <c r="A28" s="17" t="s">
        <v>40</v>
      </c>
      <c r="B28" s="11" t="s">
        <v>41</v>
      </c>
      <c r="C28" s="47">
        <v>44</v>
      </c>
      <c r="D28" s="18" t="s">
        <v>6</v>
      </c>
      <c r="E28" s="6" t="s">
        <v>85</v>
      </c>
      <c r="F28" s="55">
        <f t="shared" si="0"/>
        <v>44</v>
      </c>
      <c r="H28" s="58"/>
    </row>
    <row r="29" spans="1:8" s="6" customFormat="1" ht="18" customHeight="1" x14ac:dyDescent="0.3">
      <c r="A29" s="15" t="s">
        <v>72</v>
      </c>
      <c r="B29" s="15" t="s">
        <v>42</v>
      </c>
      <c r="C29" s="46">
        <v>19</v>
      </c>
      <c r="D29" s="15" t="s">
        <v>6</v>
      </c>
      <c r="E29" s="6" t="s">
        <v>86</v>
      </c>
      <c r="F29" s="55">
        <f t="shared" si="0"/>
        <v>19</v>
      </c>
      <c r="H29" s="58"/>
    </row>
    <row r="30" spans="1:8" s="6" customFormat="1" ht="18" customHeight="1" x14ac:dyDescent="0.3">
      <c r="A30" s="15" t="s">
        <v>72</v>
      </c>
      <c r="B30" s="15" t="s">
        <v>43</v>
      </c>
      <c r="C30" s="46">
        <v>55</v>
      </c>
      <c r="D30" s="15" t="s">
        <v>6</v>
      </c>
      <c r="E30" s="6" t="s">
        <v>86</v>
      </c>
      <c r="F30" s="55">
        <f t="shared" si="0"/>
        <v>55</v>
      </c>
      <c r="H30" s="58"/>
    </row>
    <row r="31" spans="1:8" s="6" customFormat="1" ht="18" customHeight="1" x14ac:dyDescent="0.3">
      <c r="A31" s="15" t="s">
        <v>72</v>
      </c>
      <c r="B31" s="19" t="s">
        <v>44</v>
      </c>
      <c r="C31" s="46">
        <v>285</v>
      </c>
      <c r="D31" s="15" t="s">
        <v>6</v>
      </c>
      <c r="E31" s="6" t="s">
        <v>86</v>
      </c>
      <c r="F31" s="55">
        <f t="shared" si="0"/>
        <v>285</v>
      </c>
      <c r="H31" s="58"/>
    </row>
    <row r="32" spans="1:8" s="6" customFormat="1" ht="18" customHeight="1" x14ac:dyDescent="0.3">
      <c r="A32" s="15" t="s">
        <v>72</v>
      </c>
      <c r="B32" s="15" t="s">
        <v>45</v>
      </c>
      <c r="C32" s="46">
        <v>325</v>
      </c>
      <c r="D32" s="15" t="s">
        <v>6</v>
      </c>
      <c r="E32" s="6" t="s">
        <v>86</v>
      </c>
      <c r="F32" s="55">
        <f t="shared" si="0"/>
        <v>325</v>
      </c>
      <c r="H32" s="58"/>
    </row>
    <row r="33" spans="1:8" s="6" customFormat="1" ht="28.95" customHeight="1" x14ac:dyDescent="0.3">
      <c r="A33" s="20" t="s">
        <v>46</v>
      </c>
      <c r="B33" s="20" t="s">
        <v>47</v>
      </c>
      <c r="C33" s="42"/>
      <c r="D33" s="21" t="s">
        <v>48</v>
      </c>
      <c r="E33" s="6" t="s">
        <v>84</v>
      </c>
      <c r="F33" s="55">
        <f t="shared" si="0"/>
        <v>0</v>
      </c>
      <c r="H33" s="58"/>
    </row>
    <row r="34" spans="1:8" s="6" customFormat="1" ht="18" customHeight="1" x14ac:dyDescent="0.3">
      <c r="A34" s="4" t="s">
        <v>49</v>
      </c>
      <c r="B34" s="20" t="s">
        <v>50</v>
      </c>
      <c r="C34" s="42"/>
      <c r="D34" s="4"/>
      <c r="E34" s="6" t="s">
        <v>84</v>
      </c>
      <c r="F34" s="55">
        <f t="shared" si="0"/>
        <v>0</v>
      </c>
      <c r="H34" s="58"/>
    </row>
    <row r="35" spans="1:8" s="6" customFormat="1" ht="18" customHeight="1" x14ac:dyDescent="0.3">
      <c r="A35" s="4" t="s">
        <v>30</v>
      </c>
      <c r="B35" s="4" t="s">
        <v>52</v>
      </c>
      <c r="C35" s="42">
        <v>520</v>
      </c>
      <c r="D35" s="4" t="s">
        <v>6</v>
      </c>
      <c r="E35" s="6" t="s">
        <v>83</v>
      </c>
      <c r="F35" s="55">
        <f t="shared" si="0"/>
        <v>520</v>
      </c>
      <c r="H35" s="58"/>
    </row>
    <row r="36" spans="1:8" s="6" customFormat="1" ht="18" customHeight="1" x14ac:dyDescent="0.3">
      <c r="A36" s="4" t="s">
        <v>51</v>
      </c>
      <c r="B36" s="7" t="s">
        <v>53</v>
      </c>
      <c r="C36" s="42">
        <v>1200</v>
      </c>
      <c r="D36" s="4" t="s">
        <v>6</v>
      </c>
      <c r="E36" s="6" t="s">
        <v>82</v>
      </c>
      <c r="F36" s="55">
        <f t="shared" si="0"/>
        <v>1200</v>
      </c>
      <c r="H36" s="58"/>
    </row>
    <row r="37" spans="1:8" s="6" customFormat="1" ht="18" customHeight="1" x14ac:dyDescent="0.3">
      <c r="A37" s="4" t="s">
        <v>54</v>
      </c>
      <c r="B37" s="4" t="s">
        <v>55</v>
      </c>
      <c r="C37" s="42">
        <v>1080</v>
      </c>
      <c r="D37" s="4" t="s">
        <v>6</v>
      </c>
      <c r="E37" s="6" t="s">
        <v>19</v>
      </c>
      <c r="F37" s="55">
        <f t="shared" si="0"/>
        <v>1080</v>
      </c>
      <c r="H37" s="58"/>
    </row>
    <row r="38" spans="1:8" s="6" customFormat="1" ht="18" customHeight="1" x14ac:dyDescent="0.3">
      <c r="A38" s="12" t="s">
        <v>54</v>
      </c>
      <c r="B38" s="4" t="s">
        <v>56</v>
      </c>
      <c r="C38" s="42">
        <v>13425</v>
      </c>
      <c r="D38" s="4" t="s">
        <v>6</v>
      </c>
      <c r="E38" s="6" t="s">
        <v>83</v>
      </c>
      <c r="F38" s="55">
        <f t="shared" si="0"/>
        <v>13425</v>
      </c>
      <c r="H38" s="58"/>
    </row>
    <row r="39" spans="1:8" s="6" customFormat="1" ht="29.4" customHeight="1" x14ac:dyDescent="0.3">
      <c r="A39" s="22" t="s">
        <v>57</v>
      </c>
      <c r="B39" s="23" t="s">
        <v>58</v>
      </c>
      <c r="C39" s="49">
        <v>155.88</v>
      </c>
      <c r="D39" s="23"/>
      <c r="E39" s="6" t="s">
        <v>84</v>
      </c>
      <c r="F39" s="55">
        <f t="shared" si="0"/>
        <v>155.88</v>
      </c>
      <c r="H39" s="58"/>
    </row>
    <row r="40" spans="1:8" s="6" customFormat="1" ht="28.95" customHeight="1" x14ac:dyDescent="0.3">
      <c r="A40" s="22" t="s">
        <v>57</v>
      </c>
      <c r="B40" s="23" t="s">
        <v>59</v>
      </c>
      <c r="C40" s="49">
        <v>95.88</v>
      </c>
      <c r="D40" s="23"/>
      <c r="E40" s="6" t="s">
        <v>84</v>
      </c>
      <c r="F40" s="55">
        <f t="shared" si="0"/>
        <v>95.88</v>
      </c>
      <c r="H40" s="58"/>
    </row>
    <row r="41" spans="1:8" s="6" customFormat="1" ht="18" customHeight="1" x14ac:dyDescent="0.3">
      <c r="A41" s="4" t="s">
        <v>51</v>
      </c>
      <c r="B41" s="24" t="s">
        <v>60</v>
      </c>
      <c r="C41" s="42">
        <v>175</v>
      </c>
      <c r="D41" s="4"/>
      <c r="E41" s="6" t="s">
        <v>83</v>
      </c>
      <c r="F41" s="55">
        <f t="shared" si="0"/>
        <v>175</v>
      </c>
      <c r="H41" s="58"/>
    </row>
    <row r="42" spans="1:8" s="6" customFormat="1" ht="18" customHeight="1" x14ac:dyDescent="0.3">
      <c r="A42" s="10" t="s">
        <v>61</v>
      </c>
      <c r="B42" s="4" t="s">
        <v>62</v>
      </c>
      <c r="C42" s="42">
        <v>1500</v>
      </c>
      <c r="D42" s="4"/>
      <c r="E42" s="6" t="s">
        <v>84</v>
      </c>
      <c r="F42" s="55">
        <f t="shared" si="0"/>
        <v>1500</v>
      </c>
      <c r="H42" s="58"/>
    </row>
    <row r="43" spans="1:8" s="6" customFormat="1" ht="18" customHeight="1" x14ac:dyDescent="0.3">
      <c r="A43" s="36" t="s">
        <v>40</v>
      </c>
      <c r="B43" s="37" t="s">
        <v>71</v>
      </c>
      <c r="C43" s="50">
        <f>983+115+339.84+109+201</f>
        <v>1747.84</v>
      </c>
      <c r="D43" s="36"/>
      <c r="E43" s="6" t="s">
        <v>84</v>
      </c>
      <c r="F43" s="55">
        <f t="shared" si="0"/>
        <v>1747.84</v>
      </c>
      <c r="H43" s="58" t="s">
        <v>115</v>
      </c>
    </row>
    <row r="44" spans="1:8" s="6" customFormat="1" ht="18" customHeight="1" x14ac:dyDescent="0.3">
      <c r="A44" s="23" t="s">
        <v>73</v>
      </c>
      <c r="B44" s="25" t="s">
        <v>74</v>
      </c>
      <c r="C44" s="48">
        <v>95.76</v>
      </c>
      <c r="D44" s="23"/>
      <c r="E44" s="6" t="s">
        <v>84</v>
      </c>
      <c r="F44" s="55">
        <f t="shared" si="0"/>
        <v>95.76</v>
      </c>
      <c r="H44" s="58"/>
    </row>
    <row r="45" spans="1:8" s="6" customFormat="1" ht="18" customHeight="1" x14ac:dyDescent="0.3">
      <c r="A45" s="36" t="s">
        <v>40</v>
      </c>
      <c r="B45" s="37" t="s">
        <v>75</v>
      </c>
      <c r="C45" s="50">
        <v>115</v>
      </c>
      <c r="D45" s="36"/>
      <c r="E45" s="6" t="s">
        <v>84</v>
      </c>
      <c r="F45" s="55">
        <f t="shared" si="0"/>
        <v>115</v>
      </c>
      <c r="H45" s="58"/>
    </row>
    <row r="46" spans="1:8" s="6" customFormat="1" ht="18" customHeight="1" x14ac:dyDescent="0.3">
      <c r="A46" s="36" t="s">
        <v>40</v>
      </c>
      <c r="B46" s="37" t="s">
        <v>76</v>
      </c>
      <c r="C46" s="50">
        <v>94.99</v>
      </c>
      <c r="D46" s="36"/>
      <c r="E46" s="6" t="s">
        <v>84</v>
      </c>
      <c r="F46" s="55">
        <f t="shared" si="0"/>
        <v>94.99</v>
      </c>
      <c r="H46" s="58"/>
    </row>
    <row r="47" spans="1:8" s="6" customFormat="1" ht="18" customHeight="1" x14ac:dyDescent="0.3">
      <c r="A47" s="39" t="s">
        <v>78</v>
      </c>
      <c r="B47" s="40" t="s">
        <v>79</v>
      </c>
      <c r="C47" s="51">
        <v>700</v>
      </c>
      <c r="D47" s="39"/>
      <c r="E47" s="6" t="s">
        <v>84</v>
      </c>
      <c r="F47" s="55">
        <f t="shared" si="0"/>
        <v>700</v>
      </c>
      <c r="H47" s="58"/>
    </row>
    <row r="48" spans="1:8" s="6" customFormat="1" ht="18" customHeight="1" x14ac:dyDescent="0.3">
      <c r="A48" s="4" t="s">
        <v>87</v>
      </c>
      <c r="B48" s="9" t="s">
        <v>88</v>
      </c>
      <c r="C48" s="42">
        <v>0</v>
      </c>
      <c r="D48" s="4"/>
      <c r="E48" s="6" t="s">
        <v>84</v>
      </c>
      <c r="F48" s="55">
        <f t="shared" si="0"/>
        <v>0</v>
      </c>
      <c r="H48" s="58"/>
    </row>
    <row r="49" spans="1:8" s="6" customFormat="1" ht="18" customHeight="1" x14ac:dyDescent="0.3">
      <c r="A49" s="4" t="s">
        <v>89</v>
      </c>
      <c r="B49" s="9" t="s">
        <v>88</v>
      </c>
      <c r="C49" s="42">
        <v>0</v>
      </c>
      <c r="D49" s="4"/>
      <c r="E49" s="6" t="s">
        <v>84</v>
      </c>
      <c r="F49" s="55">
        <f t="shared" si="0"/>
        <v>0</v>
      </c>
      <c r="H49" s="58"/>
    </row>
    <row r="50" spans="1:8" s="6" customFormat="1" ht="18" customHeight="1" x14ac:dyDescent="0.3">
      <c r="A50" s="60" t="s">
        <v>72</v>
      </c>
      <c r="B50" s="61" t="s">
        <v>90</v>
      </c>
      <c r="C50" s="62">
        <v>160</v>
      </c>
      <c r="D50" s="60"/>
      <c r="E50" s="6" t="s">
        <v>84</v>
      </c>
      <c r="F50" s="55">
        <f t="shared" si="0"/>
        <v>160</v>
      </c>
      <c r="H50" s="58"/>
    </row>
    <row r="51" spans="1:8" s="6" customFormat="1" ht="18" customHeight="1" x14ac:dyDescent="0.3">
      <c r="A51" s="4" t="s">
        <v>91</v>
      </c>
      <c r="B51" s="4" t="s">
        <v>97</v>
      </c>
      <c r="C51" s="42">
        <f>19.47+7.99+23.9</f>
        <v>51.36</v>
      </c>
      <c r="D51" s="4"/>
      <c r="E51" s="6" t="s">
        <v>84</v>
      </c>
      <c r="F51" s="55">
        <f t="shared" si="0"/>
        <v>51.36</v>
      </c>
      <c r="H51" s="58" t="s">
        <v>109</v>
      </c>
    </row>
    <row r="52" spans="1:8" s="6" customFormat="1" ht="18" customHeight="1" x14ac:dyDescent="0.3">
      <c r="A52" s="4" t="s">
        <v>13</v>
      </c>
      <c r="B52" s="4" t="s">
        <v>96</v>
      </c>
      <c r="C52" s="42">
        <v>29.94</v>
      </c>
      <c r="D52" s="4"/>
      <c r="E52" s="6" t="s">
        <v>84</v>
      </c>
      <c r="F52" s="55">
        <f>C52</f>
        <v>29.94</v>
      </c>
      <c r="H52" s="58"/>
    </row>
    <row r="53" spans="1:8" s="6" customFormat="1" ht="18" customHeight="1" x14ac:dyDescent="0.3">
      <c r="A53" s="63" t="s">
        <v>92</v>
      </c>
      <c r="B53" s="63" t="s">
        <v>93</v>
      </c>
      <c r="C53" s="64">
        <v>12.49</v>
      </c>
      <c r="D53" s="63"/>
      <c r="E53" s="6" t="s">
        <v>84</v>
      </c>
      <c r="F53" s="55">
        <f t="shared" si="0"/>
        <v>12.49</v>
      </c>
      <c r="H53" s="58"/>
    </row>
    <row r="54" spans="1:8" s="6" customFormat="1" ht="18" customHeight="1" x14ac:dyDescent="0.3">
      <c r="A54" s="65" t="s">
        <v>40</v>
      </c>
      <c r="B54" s="65" t="s">
        <v>94</v>
      </c>
      <c r="C54" s="66">
        <f>59.98+35.76+45.53</f>
        <v>141.26999999999998</v>
      </c>
      <c r="D54" s="65"/>
      <c r="E54" s="6" t="s">
        <v>84</v>
      </c>
      <c r="F54" s="55">
        <f t="shared" si="0"/>
        <v>141.26999999999998</v>
      </c>
      <c r="H54" s="58"/>
    </row>
    <row r="55" spans="1:8" s="6" customFormat="1" ht="18" customHeight="1" x14ac:dyDescent="0.3">
      <c r="A55" s="67" t="s">
        <v>98</v>
      </c>
      <c r="B55" s="67" t="s">
        <v>95</v>
      </c>
      <c r="C55" s="68">
        <v>260.10000000000002</v>
      </c>
      <c r="D55" s="67"/>
      <c r="E55" s="6" t="s">
        <v>84</v>
      </c>
      <c r="F55" s="55">
        <f t="shared" si="0"/>
        <v>260.10000000000002</v>
      </c>
      <c r="H55" s="58"/>
    </row>
    <row r="56" spans="1:8" s="6" customFormat="1" ht="18" customHeight="1" x14ac:dyDescent="0.3">
      <c r="A56" s="4" t="s">
        <v>100</v>
      </c>
      <c r="B56" s="4" t="s">
        <v>101</v>
      </c>
      <c r="C56" s="42">
        <v>5618.45</v>
      </c>
      <c r="D56" s="4"/>
      <c r="E56" s="6" t="s">
        <v>84</v>
      </c>
      <c r="F56" s="55">
        <f t="shared" si="0"/>
        <v>5618.45</v>
      </c>
      <c r="H56" s="58"/>
    </row>
    <row r="57" spans="1:8" s="6" customFormat="1" ht="18" customHeight="1" x14ac:dyDescent="0.3">
      <c r="A57" s="4" t="s">
        <v>102</v>
      </c>
      <c r="B57" s="4" t="s">
        <v>103</v>
      </c>
      <c r="C57" s="42">
        <v>798</v>
      </c>
      <c r="D57" s="4"/>
      <c r="E57" s="6" t="s">
        <v>84</v>
      </c>
      <c r="F57" s="55">
        <f t="shared" si="0"/>
        <v>798</v>
      </c>
      <c r="H57" s="58"/>
    </row>
    <row r="58" spans="1:8" s="6" customFormat="1" ht="18" customHeight="1" x14ac:dyDescent="0.3">
      <c r="A58" s="4" t="s">
        <v>17</v>
      </c>
      <c r="B58" s="4" t="s">
        <v>104</v>
      </c>
      <c r="C58" s="42">
        <v>728</v>
      </c>
      <c r="D58" s="4"/>
      <c r="E58" s="6" t="s">
        <v>84</v>
      </c>
      <c r="F58" s="55">
        <f t="shared" si="0"/>
        <v>728</v>
      </c>
      <c r="H58" s="58"/>
    </row>
    <row r="59" spans="1:8" s="6" customFormat="1" ht="18" customHeight="1" x14ac:dyDescent="0.3">
      <c r="A59" s="4" t="s">
        <v>17</v>
      </c>
      <c r="B59" s="4" t="s">
        <v>105</v>
      </c>
      <c r="C59" s="42">
        <v>38.99</v>
      </c>
      <c r="D59" s="4"/>
      <c r="E59" s="6" t="s">
        <v>84</v>
      </c>
      <c r="F59" s="55">
        <f t="shared" si="0"/>
        <v>38.99</v>
      </c>
      <c r="H59" s="58"/>
    </row>
    <row r="60" spans="1:8" s="6" customFormat="1" ht="18" customHeight="1" x14ac:dyDescent="0.3">
      <c r="A60" s="63" t="s">
        <v>92</v>
      </c>
      <c r="B60" s="63" t="s">
        <v>106</v>
      </c>
      <c r="C60" s="64">
        <f>119.88+60</f>
        <v>179.88</v>
      </c>
      <c r="D60" s="63"/>
      <c r="E60" s="6" t="s">
        <v>84</v>
      </c>
      <c r="F60" s="55">
        <f t="shared" si="0"/>
        <v>179.88</v>
      </c>
      <c r="H60" s="58" t="s">
        <v>110</v>
      </c>
    </row>
    <row r="61" spans="1:8" s="6" customFormat="1" ht="18" customHeight="1" x14ac:dyDescent="0.3">
      <c r="A61" s="11" t="s">
        <v>40</v>
      </c>
      <c r="B61" s="11" t="s">
        <v>113</v>
      </c>
      <c r="C61" s="69">
        <f>361.38+25</f>
        <v>386.38</v>
      </c>
      <c r="D61" s="11"/>
      <c r="E61" s="6" t="s">
        <v>84</v>
      </c>
      <c r="F61" s="55">
        <f t="shared" si="0"/>
        <v>386.38</v>
      </c>
      <c r="H61" s="58" t="s">
        <v>114</v>
      </c>
    </row>
    <row r="62" spans="1:8" s="6" customFormat="1" ht="18" customHeight="1" x14ac:dyDescent="0.3">
      <c r="A62" s="67" t="s">
        <v>99</v>
      </c>
      <c r="B62" s="67" t="s">
        <v>107</v>
      </c>
      <c r="C62" s="68">
        <v>150</v>
      </c>
      <c r="D62" s="67"/>
      <c r="E62" s="6" t="s">
        <v>84</v>
      </c>
      <c r="F62" s="55">
        <f t="shared" si="0"/>
        <v>150</v>
      </c>
      <c r="H62" s="58"/>
    </row>
    <row r="63" spans="1:8" s="6" customFormat="1" ht="18" customHeight="1" x14ac:dyDescent="0.3">
      <c r="A63" s="67" t="s">
        <v>99</v>
      </c>
      <c r="B63" s="67" t="s">
        <v>108</v>
      </c>
      <c r="C63" s="68">
        <v>189.99</v>
      </c>
      <c r="D63" s="67"/>
      <c r="E63" s="6" t="s">
        <v>84</v>
      </c>
      <c r="F63" s="55">
        <f t="shared" si="0"/>
        <v>189.99</v>
      </c>
      <c r="H63" s="58"/>
    </row>
    <row r="64" spans="1:8" s="6" customFormat="1" ht="18" customHeight="1" x14ac:dyDescent="0.3">
      <c r="A64" s="70" t="s">
        <v>92</v>
      </c>
      <c r="B64" s="70" t="s">
        <v>111</v>
      </c>
      <c r="C64" s="71">
        <f>88.39+45.31+83.17</f>
        <v>216.87</v>
      </c>
      <c r="D64" s="70"/>
      <c r="E64" s="6" t="s">
        <v>84</v>
      </c>
      <c r="F64" s="55">
        <f t="shared" si="0"/>
        <v>216.87</v>
      </c>
      <c r="H64" s="58" t="s">
        <v>112</v>
      </c>
    </row>
    <row r="65" spans="1:8" s="6" customFormat="1" ht="18" customHeight="1" x14ac:dyDescent="0.3">
      <c r="C65" s="59"/>
      <c r="F65" s="55"/>
      <c r="H65" s="58"/>
    </row>
    <row r="66" spans="1:8" x14ac:dyDescent="0.3">
      <c r="B66" s="26" t="s">
        <v>63</v>
      </c>
      <c r="C66" s="52">
        <f>SUM(C2:C64)</f>
        <v>123734.07000000004</v>
      </c>
      <c r="F66" s="57">
        <f>SUM(F2:F64)</f>
        <v>123734.07000000004</v>
      </c>
      <c r="H66" s="58"/>
    </row>
    <row r="67" spans="1:8" x14ac:dyDescent="0.3">
      <c r="C67" s="53"/>
      <c r="H67" s="58"/>
    </row>
    <row r="68" spans="1:8" x14ac:dyDescent="0.3">
      <c r="H68" s="58"/>
    </row>
    <row r="69" spans="1:8" x14ac:dyDescent="0.3">
      <c r="A69" s="27" t="s">
        <v>64</v>
      </c>
      <c r="B69" s="28"/>
      <c r="H69" s="58"/>
    </row>
    <row r="70" spans="1:8" x14ac:dyDescent="0.3">
      <c r="A70" s="27"/>
      <c r="B70" s="28" t="s">
        <v>116</v>
      </c>
      <c r="H70" s="58"/>
    </row>
    <row r="71" spans="1:8" x14ac:dyDescent="0.3">
      <c r="H71" s="58"/>
    </row>
    <row r="72" spans="1:8" x14ac:dyDescent="0.3">
      <c r="B72" s="29"/>
    </row>
    <row r="74" spans="1:8" x14ac:dyDescent="0.3">
      <c r="A74" t="s">
        <v>65</v>
      </c>
    </row>
    <row r="75" spans="1:8" x14ac:dyDescent="0.3">
      <c r="A75" s="30" t="s">
        <v>66</v>
      </c>
    </row>
    <row r="76" spans="1:8" x14ac:dyDescent="0.3">
      <c r="A76" s="31" t="s">
        <v>40</v>
      </c>
    </row>
    <row r="77" spans="1:8" x14ac:dyDescent="0.3">
      <c r="A77" s="32" t="s">
        <v>67</v>
      </c>
    </row>
    <row r="78" spans="1:8" x14ac:dyDescent="0.3">
      <c r="A78" s="33" t="s">
        <v>68</v>
      </c>
    </row>
    <row r="79" spans="1:8" x14ac:dyDescent="0.3">
      <c r="A79" s="34" t="s">
        <v>69</v>
      </c>
    </row>
    <row r="80" spans="1:8" x14ac:dyDescent="0.3">
      <c r="A80" s="35" t="s">
        <v>99</v>
      </c>
    </row>
    <row r="83" spans="1:2" x14ac:dyDescent="0.3">
      <c r="A83" s="6" t="s">
        <v>83</v>
      </c>
      <c r="B83" s="56">
        <f>SUMIF(E:E,A83,F:F)</f>
        <v>33230</v>
      </c>
    </row>
    <row r="84" spans="1:2" x14ac:dyDescent="0.3">
      <c r="A84" s="6" t="s">
        <v>81</v>
      </c>
      <c r="B84" s="56">
        <f>SUMIF(E:E,A84,F:F)</f>
        <v>5250</v>
      </c>
    </row>
    <row r="85" spans="1:2" x14ac:dyDescent="0.3">
      <c r="A85" s="6" t="s">
        <v>86</v>
      </c>
      <c r="B85" s="56">
        <f>SUMIF(E:E,A85,F:F)</f>
        <v>1188</v>
      </c>
    </row>
    <row r="86" spans="1:2" x14ac:dyDescent="0.3">
      <c r="A86" s="6" t="s">
        <v>84</v>
      </c>
      <c r="B86" s="56">
        <f>SUMIF(E:E,A86,F:F)</f>
        <v>14612.069999999998</v>
      </c>
    </row>
    <row r="87" spans="1:2" x14ac:dyDescent="0.3">
      <c r="A87" s="6" t="s">
        <v>82</v>
      </c>
      <c r="B87" s="56">
        <f>SUMIF(E:E,A87,F:F)</f>
        <v>68200</v>
      </c>
    </row>
    <row r="88" spans="1:2" x14ac:dyDescent="0.3">
      <c r="A88" s="6" t="s">
        <v>19</v>
      </c>
      <c r="B88" s="56">
        <f>SUMIF(E:E,A88,F:F)</f>
        <v>1100</v>
      </c>
    </row>
    <row r="89" spans="1:2" x14ac:dyDescent="0.3">
      <c r="A89" s="6" t="s">
        <v>85</v>
      </c>
      <c r="B89" s="56">
        <f>SUMIF(E:E,A89,F:F)</f>
        <v>154</v>
      </c>
    </row>
    <row r="90" spans="1:2" x14ac:dyDescent="0.3">
      <c r="A90" s="6"/>
      <c r="B90" s="6"/>
    </row>
    <row r="91" spans="1:2" x14ac:dyDescent="0.3">
      <c r="A91" s="6"/>
      <c r="B91" s="55">
        <f>SUM(B83:B89)</f>
        <v>123734.07</v>
      </c>
    </row>
    <row r="92" spans="1:2" x14ac:dyDescent="0.3">
      <c r="A92" s="6"/>
      <c r="B92" s="6"/>
    </row>
    <row r="93" spans="1:2" x14ac:dyDescent="0.3">
      <c r="B93" s="6"/>
    </row>
    <row r="94" spans="1:2" x14ac:dyDescent="0.3">
      <c r="B94" s="6"/>
    </row>
    <row r="95" spans="1:2" x14ac:dyDescent="0.3">
      <c r="A95" s="6"/>
      <c r="B95" s="6"/>
    </row>
    <row r="96" spans="1:2" x14ac:dyDescent="0.3">
      <c r="B96" s="6"/>
    </row>
    <row r="97" spans="1:2" x14ac:dyDescent="0.3">
      <c r="A97" s="6"/>
      <c r="B97" s="6"/>
    </row>
    <row r="98" spans="1:2" x14ac:dyDescent="0.3">
      <c r="A98" s="6"/>
      <c r="B98" s="6"/>
    </row>
    <row r="99" spans="1:2" x14ac:dyDescent="0.3">
      <c r="A99" s="6"/>
      <c r="B99" s="6"/>
    </row>
    <row r="100" spans="1:2" x14ac:dyDescent="0.3">
      <c r="A100" s="6"/>
      <c r="B100" s="6"/>
    </row>
    <row r="101" spans="1:2" x14ac:dyDescent="0.3">
      <c r="A101" s="6"/>
      <c r="B101" s="6"/>
    </row>
    <row r="102" spans="1:2" x14ac:dyDescent="0.3">
      <c r="A102" s="6"/>
      <c r="B102" s="6"/>
    </row>
    <row r="103" spans="1:2" x14ac:dyDescent="0.3">
      <c r="A103" s="6"/>
      <c r="B103" s="6"/>
    </row>
    <row r="104" spans="1:2" x14ac:dyDescent="0.3">
      <c r="A104" s="6"/>
      <c r="B104" s="6"/>
    </row>
    <row r="105" spans="1:2" x14ac:dyDescent="0.3">
      <c r="A105" s="6"/>
      <c r="B105" s="6"/>
    </row>
    <row r="106" spans="1:2" x14ac:dyDescent="0.3">
      <c r="A106" s="6"/>
      <c r="B106" s="6"/>
    </row>
    <row r="107" spans="1:2" x14ac:dyDescent="0.3">
      <c r="A107" s="6"/>
      <c r="B107" s="6"/>
    </row>
    <row r="108" spans="1:2" x14ac:dyDescent="0.3">
      <c r="A108" s="6"/>
      <c r="B108" s="6"/>
    </row>
    <row r="109" spans="1:2" x14ac:dyDescent="0.3">
      <c r="A109" s="6"/>
      <c r="B109" s="6"/>
    </row>
    <row r="110" spans="1:2" x14ac:dyDescent="0.3">
      <c r="A110" s="6"/>
      <c r="B110" s="6"/>
    </row>
    <row r="111" spans="1:2" x14ac:dyDescent="0.3">
      <c r="A111" s="6"/>
      <c r="B111" s="6"/>
    </row>
    <row r="112" spans="1:2" x14ac:dyDescent="0.3">
      <c r="A112" s="6"/>
      <c r="B112" s="6"/>
    </row>
    <row r="113" spans="1:2" x14ac:dyDescent="0.3">
      <c r="A113" s="6"/>
      <c r="B113" s="6"/>
    </row>
    <row r="114" spans="1:2" x14ac:dyDescent="0.3">
      <c r="A114" s="6"/>
      <c r="B114" s="6"/>
    </row>
    <row r="115" spans="1:2" x14ac:dyDescent="0.3">
      <c r="A115" s="6"/>
      <c r="B115" s="6"/>
    </row>
    <row r="116" spans="1:2" x14ac:dyDescent="0.3">
      <c r="A116" s="6"/>
      <c r="B116" s="6"/>
    </row>
    <row r="117" spans="1:2" x14ac:dyDescent="0.3">
      <c r="A117" s="6"/>
      <c r="B117" s="6"/>
    </row>
    <row r="118" spans="1:2" x14ac:dyDescent="0.3">
      <c r="A118" s="6"/>
      <c r="B118" s="6"/>
    </row>
    <row r="119" spans="1:2" x14ac:dyDescent="0.3">
      <c r="A119" s="6"/>
      <c r="B119" s="6"/>
    </row>
    <row r="120" spans="1:2" x14ac:dyDescent="0.3">
      <c r="A120" s="6"/>
      <c r="B120" s="6"/>
    </row>
    <row r="121" spans="1:2" x14ac:dyDescent="0.3">
      <c r="A121" s="6"/>
      <c r="B121" s="6"/>
    </row>
    <row r="122" spans="1:2" x14ac:dyDescent="0.3">
      <c r="A122" s="6"/>
      <c r="B122" s="6"/>
    </row>
    <row r="123" spans="1:2" x14ac:dyDescent="0.3">
      <c r="A123" s="6"/>
      <c r="B123" s="6"/>
    </row>
    <row r="124" spans="1:2" x14ac:dyDescent="0.3">
      <c r="A124" s="6"/>
      <c r="B124" s="6"/>
    </row>
    <row r="125" spans="1:2" x14ac:dyDescent="0.3">
      <c r="A125" s="6"/>
      <c r="B125" s="6"/>
    </row>
    <row r="126" spans="1:2" x14ac:dyDescent="0.3">
      <c r="A126" s="6"/>
      <c r="B126" s="6"/>
    </row>
    <row r="127" spans="1:2" x14ac:dyDescent="0.3">
      <c r="A127" s="6"/>
      <c r="B127" s="6"/>
    </row>
    <row r="128" spans="1:2" x14ac:dyDescent="0.3">
      <c r="A128" s="6"/>
      <c r="B128" s="6"/>
    </row>
    <row r="129" spans="1:2" x14ac:dyDescent="0.3">
      <c r="A129" s="6"/>
      <c r="B129" s="6"/>
    </row>
    <row r="130" spans="1:2" x14ac:dyDescent="0.3">
      <c r="A130" s="6"/>
      <c r="B130" s="6"/>
    </row>
    <row r="131" spans="1:2" x14ac:dyDescent="0.3">
      <c r="A131" s="6"/>
      <c r="B131" s="6"/>
    </row>
    <row r="132" spans="1:2" x14ac:dyDescent="0.3">
      <c r="A132" s="6"/>
      <c r="B132" s="6"/>
    </row>
    <row r="133" spans="1:2" x14ac:dyDescent="0.3">
      <c r="A133" s="6"/>
      <c r="B133" s="6"/>
    </row>
    <row r="134" spans="1:2" x14ac:dyDescent="0.3">
      <c r="A134" s="6"/>
      <c r="B134" s="6"/>
    </row>
    <row r="135" spans="1:2" x14ac:dyDescent="0.3">
      <c r="A135" s="6"/>
      <c r="B135" s="6"/>
    </row>
    <row r="136" spans="1:2" x14ac:dyDescent="0.3">
      <c r="A136" s="6"/>
      <c r="B136" s="6"/>
    </row>
  </sheetData>
  <autoFilter ref="A1:E47" xr:uid="{482D3C8C-9B8F-4F17-AC17-666172F68B3E}"/>
  <pageMargins left="0.7" right="0.7" top="0.75" bottom="0.75" header="0.3" footer="0.3"/>
  <pageSetup paperSize="9" scale="6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</dc:creator>
  <cp:lastModifiedBy>Charlotte Holmes</cp:lastModifiedBy>
  <cp:lastPrinted>2020-03-02T09:17:58Z</cp:lastPrinted>
  <dcterms:created xsi:type="dcterms:W3CDTF">2019-04-01T15:08:42Z</dcterms:created>
  <dcterms:modified xsi:type="dcterms:W3CDTF">2026-01-26T10:38:00Z</dcterms:modified>
</cp:coreProperties>
</file>